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<sst xmlns="http://schemas.openxmlformats.org/spreadsheetml/2006/main" count="661" uniqueCount="442">
  <si>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</si>
  <si>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</si>
  <si>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</si>
  <si>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</si>
  <si>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</si>
  <si>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</si>
  <si>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</si>
  <si>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</si>
  <si>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</si>
  <si>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</si>
  <si>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</si>
  <si>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</si>
  <si>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</si>
  <si>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</si>
  <si>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</si>
  <si>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</si>
  <si>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</si>
  <si>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</si>
  <si>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</si>
  <si>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</si>
  <si>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</si>
  <si>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</si>
  <si>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</si>
  <si>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</si>
  <si>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</si>
  <si>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</si>
  <si>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</si>
  <si>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</si>
  <si>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</si>
  <si>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</si>
  <si>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</si>
  <si>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</si>
  <si>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</si>
  <si>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</si>
  <si>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</si>
  <si>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</si>
  <si>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</si>
  <si>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</si>
  <si>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</si>
  <si>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</si>
  <si>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</si>
  <si>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</si>
  <si>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</si>
  <si>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</si>
  <si>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</si>
  <si>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</si>
  <si>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</si>
  <si>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</si>
  <si>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</si>
  <si>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</si>
  <si>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</si>
  <si>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</si>
  <si>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</si>
  <si>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</si>
  <si>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</si>
  <si>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</si>
  <si>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</si>
  <si>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</si>
  <si>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</si>
  <si>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</si>
  <si>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</si>
  <si>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</si>
  <si>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</si>
  <si>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</si>
  <si>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</si>
  <si>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</si>
  <si>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</si>
  <si>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</si>
  <si>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</si>
  <si>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</si>
  <si>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</si>
  <si>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</si>
  <si>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</si>
  <si>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</si>
  <si>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</si>
  <si>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</si>
  <si>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</si>
  <si>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</si>
  <si>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</si>
  <si>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</si>
  <si>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</si>
  <si>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</si>
  <si>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</si>
  <si>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</si>
  <si>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</si>
  <si>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</si>
  <si>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</si>
  <si>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</si>
  <si>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</si>
  <si>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</si>
  <si>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</si>
  <si>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</si>
  <si>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</si>
  <si>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</si>
  <si>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</si>
  <si>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</si>
  <si>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</si>
  <si>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</si>
  <si>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</si>
  <si>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</si>
  <si>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</si>
  <si>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</si>
  <si>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</si>
  <si>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</si>
  <si>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</si>
  <si>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</si>
  <si>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</si>
  <si>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</si>
  <si>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</si>
  <si>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</si>
  <si>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</si>
  <si>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</si>
  <si>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</si>
  <si>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</si>
  <si>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</si>
  <si>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</si>
  <si>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</si>
  <si>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</si>
  <si>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</si>
  <si>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</si>
  <si>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</si>
  <si>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</si>
  <si>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</si>
  <si>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</si>
  <si>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</si>
  <si>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</si>
  <si>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</si>
  <si>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</si>
  <si>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</si>
  <si>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</si>
  <si>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</si>
  <si>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</si>
  <si>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</si>
  <si>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</si>
  <si>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</si>
  <si>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</si>
  <si>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</si>
  <si>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</si>
  <si>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</si>
  <si>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</si>
  <si>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</si>
  <si>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</si>
  <si>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</si>
  <si>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</si>
  <si>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</si>
  <si>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</si>
  <si>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</si>
  <si>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</si>
  <si>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</si>
  <si>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</si>
  <si>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</si>
  <si>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</si>
  <si>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</si>
  <si>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</si>
  <si>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</si>
  <si>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</si>
  <si>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</si>
  <si>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</si>
  <si>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</si>
  <si>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</si>
  <si>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</si>
  <si>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</si>
  <si>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</si>
  <si>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</si>
  <si>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</si>
  <si>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</si>
  <si>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</si>
  <si>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</si>
  <si>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</si>
  <si>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</si>
  <si>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</si>
  <si>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</si>
  <si>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</si>
  <si>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</si>
  <si>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</si>
  <si>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</si>
  <si>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</si>
  <si>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</si>
  <si>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</si>
  <si>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</si>
  <si>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</si>
  <si>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</si>
  <si>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</si>
  <si>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</si>
  <si>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</si>
  <si>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</si>
  <si>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</si>
  <si>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</si>
  <si>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</si>
  <si>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</si>
  <si>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</si>
  <si>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</si>
  <si>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</si>
  <si>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</si>
  <si>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</si>
  <si>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</si>
  <si>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</si>
  <si>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</si>
  <si>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</si>
  <si>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</si>
  <si>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</si>
  <si>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</si>
  <si>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</si>
  <si>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</si>
  <si>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</si>
  <si>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</si>
  <si>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</si>
  <si>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</si>
  <si>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</si>
  <si>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</si>
  <si>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</si>
  <si>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</si>
  <si>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</si>
  <si>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</si>
  <si>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</si>
  <si>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</si>
  <si>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</si>
  <si>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</si>
  <si>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</si>
  <si>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</si>
  <si>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</si>
  <si>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</si>
  <si>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</si>
  <si>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</si>
  <si>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</si>
  <si>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</si>
  <si>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</si>
  <si>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</si>
  <si>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</si>
  <si>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</si>
  <si>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</si>
  <si>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</si>
  <si>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</si>
  <si>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</si>
  <si>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</si>
  <si>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</si>
  <si>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</si>
  <si>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</si>
  <si>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</si>
  <si>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</si>
  <si>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</si>
  <si>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</si>
  <si>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</si>
  <si>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</si>
  <si>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</si>
  <si>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</si>
  <si>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</si>
  <si>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</si>
  <si>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</si>
  <si>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</si>
  <si>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</si>
  <si>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</si>
  <si>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</si>
  <si>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</si>
  <si>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</si>
  <si>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</si>
  <si>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</si>
  <si>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</si>
  <si>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</si>
  <si>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</si>
  <si>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</si>
  <si>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</si>
  <si>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</si>
  <si>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</si>
  <si>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</si>
  <si>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</si>
  <si>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</si>
  <si>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</si>
  <si>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</si>
  <si>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</si>
  <si>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</si>
  <si>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</si>
  <si>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</si>
  <si>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</si>
  <si>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</si>
  <si>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</si>
  <si>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</si>
  <si>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</si>
  <si>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</si>
  <si>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</si>
  <si>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</si>
  <si>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</si>
  <si>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</si>
  <si>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</si>
  <si>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</si>
  <si>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</si>
  <si>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</si>
  <si>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</si>
  <si>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</si>
  <si>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</si>
  <si>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</si>
  <si>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</si>
  <si>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</si>
  <si>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</si>
  <si>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</si>
  <si>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</si>
  <si>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</si>
  <si>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</si>
  <si>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</si>
  <si>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</si>
  <si>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</si>
  <si>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</si>
  <si>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</si>
  <si>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</si>
  <si>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</si>
  <si>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</si>
  <si>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</si>
  <si>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</si>
  <si>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</si>
  <si>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</si>
  <si>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</si>
  <si>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</si>
  <si>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</si>
  <si>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</si>
  <si>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</si>
  <si>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</si>
  <si>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</si>
  <si>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</si>
  <si>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</si>
  <si>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</si>
  <si>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</si>
  <si>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</si>
  <si>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</si>
  <si>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</si>
  <si>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</si>
  <si>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</si>
  <si>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</si>
  <si>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</si>
  <si>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</si>
  <si>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</si>
  <si>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</si>
  <si>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</si>
  <si>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</si>
  <si>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</si>
  <si>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</si>
  <si>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</si>
  <si>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</si>
  <si>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</si>
  <si>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</si>
  <si>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</si>
  <si>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</si>
  <si>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</si>
  <si>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</si>
  <si>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</si>
  <si>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</si>
  <si>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</si>
  <si>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</si>
  <si>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</si>
  <si>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</si>
  <si>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</si>
  <si>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</si>
  <si>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</si>
  <si>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</si>
  <si>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</si>
  <si>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</si>
  <si>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</si>
  <si>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</si>
  <si>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</si>
  <si>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</si>
  <si>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</si>
  <si>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</si>
  <si>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</si>
  <si>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</si>
  <si>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</si>
  <si>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</si>
  <si>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</si>
  <si>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</si>
  <si>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</si>
  <si>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</si>
  <si>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</si>
  <si>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</si>
  <si>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</si>
  <si>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</si>
  <si>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</si>
  <si>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</si>
  <si>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</si>
  <si>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</si>
  <si>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</si>
  <si>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</si>
  <si>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</si>
  <si>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</si>
  <si>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</si>
  <si>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</si>
  <si>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</si>
  <si>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</si>
  <si>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</si>
  <si>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</si>
  <si>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</si>
  <si>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</si>
  <si>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</si>
  <si>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</si>
  <si>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</si>
  <si>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</si>
  <si>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</si>
  <si>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</si>
  <si>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</si>
  <si>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</si>
  <si>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</si>
  <si>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</si>
  <si>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</si>
  <si>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</si>
  <si>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</si>
  <si>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</si>
  <si>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</si>
  <si>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</si>
  <si>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</si>
  <si>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</si>
  <si>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</si>
  <si>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</si>
  <si>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</si>
  <si>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</si>
  <si>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</si>
  <si>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</si>
  <si>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</si>
  <si>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</si>
  <si>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</si>
  <si>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</si>
  <si>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</si>
  <si>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</si>
  <si>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</si>
  <si>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</si>
  <si>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</si>
  <si>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</si>
  <si>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</si>
  <si>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</si>
  <si>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</si>
  <si>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</si>
  <si>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</si>
  <si>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</si>
  <si>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</si>
  <si>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</si>
  <si>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</si>
  <si>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</si>
  <si>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</si>
  <si>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</si>
  <si>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</si>
  <si>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</si>
  <si>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</si>
  <si>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</si>
  <si>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декабря</t>
  </si>
  <si>
    <t>30</t>
  </si>
  <si>
    <t>30.12.2022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</si>
</sst>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14">
      <selection activeCell="CZ23" sqref="CZ23"/>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427</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418</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422</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440</v>
      </c>
      <c r="BS13" s="162"/>
      <c r="BT13" s="162"/>
      <c r="BU13" s="4" t="s">
        <v>6</v>
      </c>
      <c r="BW13" s="162" t="s">
        <v>439</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402</v>
      </c>
      <c r="BF16" s="295"/>
      <c r="BG16" s="295"/>
      <c r="BH16" s="8" t="s">
        <v>18</v>
      </c>
      <c r="BK16" s="295" t="s">
        <v>424</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440</v>
      </c>
      <c r="AO18" s="162"/>
      <c r="AP18" s="162"/>
      <c r="AQ18" s="4" t="s">
        <v>6</v>
      </c>
      <c r="AS18" s="162" t="s">
        <v>439</v>
      </c>
      <c r="AT18" s="162"/>
      <c r="AU18" s="162"/>
      <c r="AV18" s="162"/>
      <c r="AW18" s="162"/>
      <c r="AX18" s="162"/>
      <c r="AY18" s="162"/>
      <c r="AZ18" s="162"/>
      <c r="BA18" s="162"/>
      <c r="BB18" s="162"/>
      <c r="BC18" s="162"/>
      <c r="BD18" s="273">
        <v>20</v>
      </c>
      <c r="BE18" s="273"/>
      <c r="BF18" s="274" t="s">
        <v>299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398</v>
      </c>
      <c r="CI22" s="156"/>
      <c r="CJ22" s="156"/>
      <c r="CK22" s="156"/>
      <c r="CL22" s="156"/>
      <c r="CM22" s="156"/>
      <c r="CN22" s="156"/>
      <c r="CO22" s="156"/>
      <c r="CP22" s="156"/>
      <c r="CQ22" s="156"/>
      <c r="CR22" s="156"/>
      <c r="CS22" s="156"/>
      <c r="CT22" s="156"/>
      <c r="CU22" s="281"/>
    </row>
    <row r="23" spans="1:99" ht="24.75" customHeight="1">
      <c r="A23" s="4" t="s">
        <v>25</v>
      </c>
      <c r="I23" s="129" t="s">
        <v>419</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403</v>
      </c>
      <c r="BV29" s="283"/>
      <c r="BW29" s="283"/>
      <c r="BX29" s="283"/>
      <c r="BY29" s="283"/>
      <c r="BZ29" s="283"/>
      <c r="CA29" s="283"/>
      <c r="CB29" s="283"/>
      <c r="CC29" s="284"/>
      <c r="CD29" s="282" t="s">
        <v>425</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f>334692.89</f>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64">
        <f>CW36+CX36+CY36</f>
        <v>1634056.44</v>
      </c>
      <c r="BM36" s="165"/>
      <c r="BN36" s="165"/>
      <c r="BO36" s="165"/>
      <c r="BP36" s="165"/>
      <c r="BQ36" s="165"/>
      <c r="BR36" s="165"/>
      <c r="BS36" s="165"/>
      <c r="BT36" s="166"/>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v>183042.68</v>
      </c>
      <c r="CX36" s="34">
        <v>532717.43</v>
      </c>
      <c r="CY36" s="34">
        <v>918296.33</v>
      </c>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56318511.61</v>
      </c>
      <c r="BM37" s="271"/>
      <c r="BN37" s="271"/>
      <c r="BO37" s="271"/>
      <c r="BP37" s="271"/>
      <c r="BQ37" s="271"/>
      <c r="BR37" s="271"/>
      <c r="BS37" s="271"/>
      <c r="BT37" s="271"/>
      <c r="BU37" s="271">
        <f>BU38+BU54+BU62+BU67+BU71+BU42+BU57</f>
        <v>0</v>
      </c>
      <c r="BV37" s="271"/>
      <c r="BW37" s="271"/>
      <c r="BX37" s="271"/>
      <c r="BY37" s="271"/>
      <c r="BZ37" s="271"/>
      <c r="CA37" s="271"/>
      <c r="CB37" s="271"/>
      <c r="CC37" s="271"/>
      <c r="CD37" s="271">
        <f>CD38+CD54+CD62+CD67+CD71+CD42+CD57</f>
        <v>0</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43319010.4</v>
      </c>
      <c r="CX37" s="47">
        <f>CX38+CX42+CX54+CX57+CX67+CX71</f>
        <v>9253764.1</v>
      </c>
      <c r="CY37" s="35">
        <f>CY38+CY42+CY54+CY57+CY62+CY67+CY71</f>
        <v>3745737.11</v>
      </c>
      <c r="CZ37" s="37">
        <f aca="true" t="shared" si="0" ref="CZ37:DE37">CZ38+CZ42+CZ54+CZ57+CZ62+CZ67+CZ71</f>
        <v>0</v>
      </c>
      <c r="DA37" s="37">
        <f t="shared" si="0"/>
        <v>0</v>
      </c>
      <c r="DB37" s="37">
        <f t="shared" si="0"/>
        <v>0</v>
      </c>
      <c r="DC37" s="39">
        <f t="shared" si="0"/>
        <v>0</v>
      </c>
      <c r="DD37" s="39">
        <f t="shared" si="0"/>
        <v>0</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46236263.71</v>
      </c>
      <c r="BM42" s="233"/>
      <c r="BN42" s="233"/>
      <c r="BO42" s="233"/>
      <c r="BP42" s="233"/>
      <c r="BQ42" s="233"/>
      <c r="BR42" s="233"/>
      <c r="BS42" s="233"/>
      <c r="BT42" s="234"/>
      <c r="BU42" s="232">
        <f>BU43+BU47+BU50+BU51+BU53</f>
        <v>0</v>
      </c>
      <c r="BV42" s="233"/>
      <c r="BW42" s="233"/>
      <c r="BX42" s="233"/>
      <c r="BY42" s="233"/>
      <c r="BZ42" s="233"/>
      <c r="CA42" s="233"/>
      <c r="CB42" s="233"/>
      <c r="CC42" s="234"/>
      <c r="CD42" s="232">
        <f>CD43+CD47+CD50+CD51+CD53</f>
        <v>0</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43319010.4</v>
      </c>
      <c r="CX42" s="34">
        <f>CX43+CX47+CX50+CX51+CX53+CX62</f>
        <v>0</v>
      </c>
      <c r="CY42" s="34">
        <f>CY43+CY47+CY50+CY51+CY53+CY52</f>
        <v>2917253.31</v>
      </c>
      <c r="CZ42" s="36">
        <f t="shared" si="2"/>
        <v>0</v>
      </c>
      <c r="DA42" s="36">
        <f t="shared" si="2"/>
        <v>0</v>
      </c>
      <c r="DB42" s="36">
        <f t="shared" si="2"/>
        <v>0</v>
      </c>
      <c r="DC42" s="38">
        <f t="shared" si="2"/>
        <v>0</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43319010.4</v>
      </c>
      <c r="BM50" s="120"/>
      <c r="BN50" s="120"/>
      <c r="BO50" s="120"/>
      <c r="BP50" s="120"/>
      <c r="BQ50" s="120"/>
      <c r="BR50" s="120"/>
      <c r="BS50" s="120"/>
      <c r="BT50" s="120"/>
      <c r="BU50" s="120">
        <f>CZ50+DA50+DB50</f>
        <v>0</v>
      </c>
      <c r="BV50" s="120"/>
      <c r="BW50" s="120"/>
      <c r="BX50" s="120"/>
      <c r="BY50" s="120"/>
      <c r="BZ50" s="120"/>
      <c r="CA50" s="120"/>
      <c r="CB50" s="120"/>
      <c r="CC50" s="120"/>
      <c r="CD50" s="120">
        <f>DC50+DD50+DE50</f>
        <v>0</v>
      </c>
      <c r="CE50" s="120"/>
      <c r="CF50" s="120"/>
      <c r="CG50" s="120"/>
      <c r="CH50" s="120"/>
      <c r="CI50" s="120"/>
      <c r="CJ50" s="120"/>
      <c r="CK50" s="120"/>
      <c r="CL50" s="120"/>
      <c r="CM50" s="254"/>
      <c r="CN50" s="254"/>
      <c r="CO50" s="254"/>
      <c r="CP50" s="254"/>
      <c r="CQ50" s="254"/>
      <c r="CR50" s="254"/>
      <c r="CS50" s="254"/>
      <c r="CT50" s="254"/>
      <c r="CU50" s="255"/>
      <c r="CW50" s="62">
        <v>43319010.4</v>
      </c>
      <c r="CX50" s="34"/>
      <c r="CY50" s="34"/>
      <c r="CZ50" s="63"/>
      <c r="DA50" s="36"/>
      <c r="DB50" s="36"/>
      <c r="DC50" s="66"/>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2917253.31</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v>2917253.31</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10058764.1</v>
      </c>
      <c r="BM57" s="200"/>
      <c r="BN57" s="200"/>
      <c r="BO57" s="200"/>
      <c r="BP57" s="200"/>
      <c r="BQ57" s="200"/>
      <c r="BR57" s="200"/>
      <c r="BS57" s="200"/>
      <c r="BT57" s="200"/>
      <c r="BU57" s="200">
        <f>BU58+BU60+BU61</f>
        <v>0</v>
      </c>
      <c r="BV57" s="200"/>
      <c r="BW57" s="200"/>
      <c r="BX57" s="200"/>
      <c r="BY57" s="200"/>
      <c r="BZ57" s="200"/>
      <c r="CA57" s="200"/>
      <c r="CB57" s="200"/>
      <c r="CC57" s="200"/>
      <c r="CD57" s="200">
        <f>CD58+CD60+CD61</f>
        <v>0</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9253764.1</v>
      </c>
      <c r="CY57" s="64">
        <f>CY58+CY60+CY61</f>
        <v>805000</v>
      </c>
      <c r="CZ57" s="65">
        <f t="shared" si="4"/>
        <v>0</v>
      </c>
      <c r="DA57" s="65">
        <f t="shared" si="4"/>
        <v>0</v>
      </c>
      <c r="DB57" s="65">
        <f t="shared" si="4"/>
        <v>0</v>
      </c>
      <c r="DC57" s="67">
        <f t="shared" si="4"/>
        <v>0</v>
      </c>
      <c r="DD57" s="67">
        <f t="shared" si="4"/>
        <v>0</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9253764.1</v>
      </c>
      <c r="BM58" s="179"/>
      <c r="BN58" s="179"/>
      <c r="BO58" s="179"/>
      <c r="BP58" s="179"/>
      <c r="BQ58" s="179"/>
      <c r="BR58" s="179"/>
      <c r="BS58" s="179"/>
      <c r="BT58" s="180"/>
      <c r="BU58" s="178">
        <f>CZ58+DA58+DB58</f>
        <v>0</v>
      </c>
      <c r="BV58" s="179"/>
      <c r="BW58" s="179"/>
      <c r="BX58" s="179"/>
      <c r="BY58" s="179"/>
      <c r="BZ58" s="179"/>
      <c r="CA58" s="179"/>
      <c r="CB58" s="179"/>
      <c r="CC58" s="180"/>
      <c r="CD58" s="178">
        <f>DC58+DD58+DE58</f>
        <v>0</v>
      </c>
      <c r="CE58" s="179"/>
      <c r="CF58" s="179"/>
      <c r="CG58" s="179"/>
      <c r="CH58" s="179"/>
      <c r="CI58" s="179"/>
      <c r="CJ58" s="179"/>
      <c r="CK58" s="179"/>
      <c r="CL58" s="180"/>
      <c r="CM58" s="327"/>
      <c r="CN58" s="328"/>
      <c r="CO58" s="328"/>
      <c r="CP58" s="328"/>
      <c r="CQ58" s="328"/>
      <c r="CR58" s="328"/>
      <c r="CS58" s="328"/>
      <c r="CT58" s="328"/>
      <c r="CU58" s="329"/>
      <c r="CW58" s="379"/>
      <c r="CX58" s="379">
        <v>9253764.1</v>
      </c>
      <c r="CY58" s="379"/>
      <c r="CZ58" s="383"/>
      <c r="DA58" s="383"/>
      <c r="DB58" s="383"/>
      <c r="DC58" s="387"/>
      <c r="DD58" s="387"/>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368</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369</v>
      </c>
      <c r="AW61" s="134"/>
      <c r="AX61" s="134"/>
      <c r="AY61" s="135"/>
      <c r="AZ61" s="136" t="s">
        <v>69</v>
      </c>
      <c r="BA61" s="134"/>
      <c r="BB61" s="134"/>
      <c r="BC61" s="134"/>
      <c r="BD61" s="134"/>
      <c r="BE61" s="135"/>
      <c r="BF61" s="136"/>
      <c r="BG61" s="134"/>
      <c r="BH61" s="134"/>
      <c r="BI61" s="134"/>
      <c r="BJ61" s="134"/>
      <c r="BK61" s="135"/>
      <c r="BL61" s="172">
        <f>CW61+CX61+CY61</f>
        <v>805000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805000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-1</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-1</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-1</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v>-1</v>
      </c>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23484.8</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23484.8</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23484.8</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f>21413.8+2071</f>
        <v>23484.8</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c r="CZ72" s="170"/>
      <c r="DA72" s="170"/>
      <c r="DB72" s="170"/>
      <c r="DC72" s="201"/>
      <c r="DD72" s="201"/>
      <c r="DE72" s="201"/>
    </row>
    <row r="73" spans="1:109" ht="23.25" customHeight="1">
      <c r="A73" s="336" t="s">
        <v>420</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421</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56653204.5</v>
      </c>
      <c r="BM76" s="271"/>
      <c r="BN76" s="271"/>
      <c r="BO76" s="271"/>
      <c r="BP76" s="271"/>
      <c r="BQ76" s="271"/>
      <c r="BR76" s="271"/>
      <c r="BS76" s="271"/>
      <c r="BT76" s="271"/>
      <c r="BU76" s="271">
        <f>BU77+BU104+BU119+BU127+BU135+BU138+BU149</f>
        <v>0</v>
      </c>
      <c r="BV76" s="271"/>
      <c r="BW76" s="271"/>
      <c r="BX76" s="271"/>
      <c r="BY76" s="271"/>
      <c r="BZ76" s="271"/>
      <c r="CA76" s="271"/>
      <c r="CB76" s="271"/>
      <c r="CC76" s="271"/>
      <c r="CD76" s="271">
        <f>CD77+CD104+CD119+CD127+CD135+CD138+CD149</f>
        <v>0</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43319010.4</v>
      </c>
      <c r="CX76" s="35">
        <f t="shared" si="8"/>
        <v>9253764.1</v>
      </c>
      <c r="CY76" s="35">
        <f t="shared" si="8"/>
        <v>4080430</v>
      </c>
      <c r="CZ76" s="37">
        <f t="shared" si="8"/>
        <v>0</v>
      </c>
      <c r="DA76" s="37">
        <f t="shared" si="8"/>
        <v>0</v>
      </c>
      <c r="DB76" s="37">
        <f t="shared" si="8"/>
        <v>0</v>
      </c>
      <c r="DC76" s="39">
        <f t="shared" si="8"/>
        <v>0</v>
      </c>
      <c r="DD76" s="39">
        <f t="shared" si="8"/>
        <v>0</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35307780.059999995</v>
      </c>
      <c r="BM77" s="233"/>
      <c r="BN77" s="233"/>
      <c r="BO77" s="233"/>
      <c r="BP77" s="233"/>
      <c r="BQ77" s="233"/>
      <c r="BR77" s="233"/>
      <c r="BS77" s="233"/>
      <c r="BT77" s="234"/>
      <c r="BU77" s="232">
        <f>BU79+BU81+BU84+BU87+BU89+BU94+BU97+BU99+BU82+BU85+BU86+BU83</f>
        <v>0</v>
      </c>
      <c r="BV77" s="233"/>
      <c r="BW77" s="233"/>
      <c r="BX77" s="233"/>
      <c r="BY77" s="233"/>
      <c r="BZ77" s="233"/>
      <c r="CA77" s="233"/>
      <c r="CB77" s="233"/>
      <c r="CC77" s="234"/>
      <c r="CD77" s="232">
        <f>CD79+CD81+CD84+CD87+CD89+CD94+CD97+CD99+CD82+CD85+CD86+CD83</f>
        <v>0</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32392511.58</v>
      </c>
      <c r="CX77" s="130">
        <f>CX79+CX81+CX84+CX87+CX89+CX94+CX97+CX99+CX82+CX85+CX86+CX83</f>
        <v>2915268.48</v>
      </c>
      <c r="CY77" s="130">
        <f aca="true" t="shared" si="9" ref="CY77:DE77">CY79+CY81+CY84+CY87+CY89+CY94+CY97+CY99+CY82+CY85+CY86</f>
        <v>0</v>
      </c>
      <c r="CZ77" s="170">
        <f>CZ79+CZ81+CZ84+CZ87+CZ89+CZ94+CZ97+CZ99+CZ82+CZ85+CZ86</f>
        <v>0</v>
      </c>
      <c r="DA77" s="170">
        <f>DA79+DA81+DA84+DA87+DA89+DA94+DA97+DA99+DA82+DA85+DA86+DA83</f>
        <v>0</v>
      </c>
      <c r="DB77" s="170">
        <f t="shared" si="9"/>
        <v>0</v>
      </c>
      <c r="DC77" s="201">
        <f t="shared" si="9"/>
        <v>0</v>
      </c>
      <c r="DD77" s="201">
        <f t="shared" si="9"/>
        <v>0</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26467655</v>
      </c>
      <c r="BM79" s="165"/>
      <c r="BN79" s="165"/>
      <c r="BO79" s="165"/>
      <c r="BP79" s="165"/>
      <c r="BQ79" s="165"/>
      <c r="BR79" s="165"/>
      <c r="BS79" s="165"/>
      <c r="BT79" s="166"/>
      <c r="BU79" s="164">
        <f>CZ79+DA79+DB79</f>
        <v>0</v>
      </c>
      <c r="BV79" s="165"/>
      <c r="BW79" s="165"/>
      <c r="BX79" s="165"/>
      <c r="BY79" s="165"/>
      <c r="BZ79" s="165"/>
      <c r="CA79" s="165"/>
      <c r="CB79" s="165"/>
      <c r="CC79" s="166"/>
      <c r="CD79" s="164">
        <f>DC79+DD79+DE79</f>
        <v>0</v>
      </c>
      <c r="CE79" s="165"/>
      <c r="CF79" s="165"/>
      <c r="CG79" s="165"/>
      <c r="CH79" s="165"/>
      <c r="CI79" s="165"/>
      <c r="CJ79" s="165"/>
      <c r="CK79" s="165"/>
      <c r="CL79" s="166"/>
      <c r="CM79" s="213" t="s">
        <v>57</v>
      </c>
      <c r="CN79" s="214"/>
      <c r="CO79" s="214"/>
      <c r="CP79" s="214"/>
      <c r="CQ79" s="214"/>
      <c r="CR79" s="214"/>
      <c r="CS79" s="214"/>
      <c r="CT79" s="214"/>
      <c r="CU79" s="215"/>
      <c r="CW79" s="130">
        <v>24725671</v>
      </c>
      <c r="CX79" s="130">
        <v>1741984</v>
      </c>
      <c r="CY79" s="130"/>
      <c r="CZ79" s="170"/>
      <c r="DA79" s="170"/>
      <c r="DB79" s="170"/>
      <c r="DC79" s="201"/>
      <c r="DD79" s="201"/>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154004.54</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147004.54</v>
      </c>
      <c r="CX81" s="68">
        <v>7000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4700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3500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58011.77</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53611.77</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312.9</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312.9</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566141.39</v>
      </c>
      <c r="BM86" s="120"/>
      <c r="BN86" s="120"/>
      <c r="BO86" s="120"/>
      <c r="BP86" s="120"/>
      <c r="BQ86" s="120"/>
      <c r="BR86" s="120"/>
      <c r="BS86" s="120"/>
      <c r="BT86" s="120"/>
      <c r="BU86" s="120">
        <f t="shared" si="10"/>
        <v>0</v>
      </c>
      <c r="BV86" s="120"/>
      <c r="BW86" s="120"/>
      <c r="BX86" s="120"/>
      <c r="BY86" s="120"/>
      <c r="BZ86" s="120"/>
      <c r="CA86" s="120"/>
      <c r="CB86" s="120"/>
      <c r="CC86" s="120"/>
      <c r="CD86" s="120">
        <f t="shared" si="11"/>
        <v>0</v>
      </c>
      <c r="CE86" s="120"/>
      <c r="CF86" s="120"/>
      <c r="CG86" s="120"/>
      <c r="CH86" s="120"/>
      <c r="CI86" s="120"/>
      <c r="CJ86" s="120"/>
      <c r="CK86" s="120"/>
      <c r="CL86" s="120"/>
      <c r="CM86" s="121" t="s">
        <v>57</v>
      </c>
      <c r="CN86" s="121"/>
      <c r="CO86" s="121"/>
      <c r="CP86" s="121"/>
      <c r="CQ86" s="121"/>
      <c r="CR86" s="121"/>
      <c r="CS86" s="121"/>
      <c r="CT86" s="121"/>
      <c r="CU86" s="128"/>
      <c r="CW86" s="68"/>
      <c r="CX86" s="68">
        <v>566141.39</v>
      </c>
      <c r="CY86" s="68"/>
      <c r="CZ86" s="75"/>
      <c r="DA86" s="75"/>
      <c r="DB86" s="75"/>
      <c r="DC86" s="76"/>
      <c r="DD86" s="76"/>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50960</v>
      </c>
      <c r="BM87" s="165"/>
      <c r="BN87" s="165"/>
      <c r="BO87" s="165"/>
      <c r="BP87" s="165"/>
      <c r="BQ87" s="165"/>
      <c r="BR87" s="165"/>
      <c r="BS87" s="165"/>
      <c r="BT87" s="166"/>
      <c r="BU87" s="164">
        <f t="shared" si="10"/>
        <v>0</v>
      </c>
      <c r="BV87" s="165"/>
      <c r="BW87" s="165"/>
      <c r="BX87" s="165"/>
      <c r="BY87" s="165"/>
      <c r="BZ87" s="165"/>
      <c r="CA87" s="165"/>
      <c r="CB87" s="165"/>
      <c r="CC87" s="166"/>
      <c r="CD87" s="164">
        <f t="shared" si="11"/>
        <v>0</v>
      </c>
      <c r="CE87" s="165"/>
      <c r="CF87" s="165"/>
      <c r="CG87" s="165"/>
      <c r="CH87" s="165"/>
      <c r="CI87" s="165"/>
      <c r="CJ87" s="165"/>
      <c r="CK87" s="165"/>
      <c r="CL87" s="166"/>
      <c r="CM87" s="213" t="s">
        <v>57</v>
      </c>
      <c r="CN87" s="214"/>
      <c r="CO87" s="214"/>
      <c r="CP87" s="214"/>
      <c r="CQ87" s="214"/>
      <c r="CR87" s="214"/>
      <c r="CS87" s="214"/>
      <c r="CT87" s="214"/>
      <c r="CU87" s="215"/>
      <c r="CW87" s="130"/>
      <c r="CX87" s="130">
        <v>50960</v>
      </c>
      <c r="CY87" s="130"/>
      <c r="CZ87" s="170"/>
      <c r="DA87" s="170"/>
      <c r="DB87" s="170"/>
      <c r="DC87" s="201"/>
      <c r="DD87" s="201"/>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8005994.46</v>
      </c>
      <c r="BM89" s="165"/>
      <c r="BN89" s="165"/>
      <c r="BO89" s="165"/>
      <c r="BP89" s="165"/>
      <c r="BQ89" s="165"/>
      <c r="BR89" s="165"/>
      <c r="BS89" s="165"/>
      <c r="BT89" s="166"/>
      <c r="BU89" s="164">
        <f>BU91+BU93</f>
        <v>0</v>
      </c>
      <c r="BV89" s="165"/>
      <c r="BW89" s="165"/>
      <c r="BX89" s="165"/>
      <c r="BY89" s="165"/>
      <c r="BZ89" s="165"/>
      <c r="CA89" s="165"/>
      <c r="CB89" s="165"/>
      <c r="CC89" s="166"/>
      <c r="CD89" s="164">
        <f>CD91+CD93</f>
        <v>0</v>
      </c>
      <c r="CE89" s="165"/>
      <c r="CF89" s="165"/>
      <c r="CG89" s="165"/>
      <c r="CH89" s="165"/>
      <c r="CI89" s="165"/>
      <c r="CJ89" s="165"/>
      <c r="CK89" s="165"/>
      <c r="CL89" s="166"/>
      <c r="CM89" s="213" t="s">
        <v>57</v>
      </c>
      <c r="CN89" s="214"/>
      <c r="CO89" s="214"/>
      <c r="CP89" s="214"/>
      <c r="CQ89" s="214"/>
      <c r="CR89" s="214"/>
      <c r="CS89" s="214"/>
      <c r="CT89" s="214"/>
      <c r="CU89" s="215"/>
      <c r="CW89" s="130">
        <f>CW91+CW93</f>
        <v>7462411.37</v>
      </c>
      <c r="CX89" s="130">
        <f aca="true" t="shared" si="13" ref="CX89:DE89">CX91+CX93</f>
        <v>543583.0900000001</v>
      </c>
      <c r="CY89" s="130">
        <f t="shared" si="13"/>
        <v>0</v>
      </c>
      <c r="CZ89" s="170">
        <f t="shared" si="13"/>
        <v>0</v>
      </c>
      <c r="DA89" s="170">
        <f t="shared" si="13"/>
        <v>0</v>
      </c>
      <c r="DB89" s="170">
        <f t="shared" si="13"/>
        <v>0</v>
      </c>
      <c r="DC89" s="201">
        <f t="shared" si="13"/>
        <v>0</v>
      </c>
      <c r="DD89" s="201">
        <f t="shared" si="13"/>
        <v>0</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7990604.54</v>
      </c>
      <c r="BM91" s="165"/>
      <c r="BN91" s="165"/>
      <c r="BO91" s="165"/>
      <c r="BP91" s="165"/>
      <c r="BQ91" s="165"/>
      <c r="BR91" s="165"/>
      <c r="BS91" s="165"/>
      <c r="BT91" s="166"/>
      <c r="BU91" s="164">
        <f>CZ91+DA91+DB91</f>
        <v>0</v>
      </c>
      <c r="BV91" s="165"/>
      <c r="BW91" s="165"/>
      <c r="BX91" s="165"/>
      <c r="BY91" s="165"/>
      <c r="BZ91" s="165"/>
      <c r="CA91" s="165"/>
      <c r="CB91" s="165"/>
      <c r="CC91" s="166"/>
      <c r="CD91" s="164">
        <f>DC91+DD91+DE91</f>
        <v>0</v>
      </c>
      <c r="CE91" s="165"/>
      <c r="CF91" s="165"/>
      <c r="CG91" s="165"/>
      <c r="CH91" s="165"/>
      <c r="CI91" s="165"/>
      <c r="CJ91" s="165"/>
      <c r="CK91" s="165"/>
      <c r="CL91" s="166"/>
      <c r="CM91" s="213" t="s">
        <v>57</v>
      </c>
      <c r="CN91" s="214"/>
      <c r="CO91" s="214"/>
      <c r="CP91" s="214"/>
      <c r="CQ91" s="214"/>
      <c r="CR91" s="214"/>
      <c r="CS91" s="214"/>
      <c r="CT91" s="214"/>
      <c r="CU91" s="215"/>
      <c r="CW91" s="130">
        <v>7462411.37</v>
      </c>
      <c r="CX91" s="131">
        <v>528193.17</v>
      </c>
      <c r="CY91" s="131"/>
      <c r="CZ91" s="170"/>
      <c r="DA91" s="170"/>
      <c r="DB91" s="170"/>
      <c r="DC91" s="201"/>
      <c r="DD91" s="201"/>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15389.92</v>
      </c>
      <c r="BM93" s="120"/>
      <c r="BN93" s="120"/>
      <c r="BO93" s="120"/>
      <c r="BP93" s="120"/>
      <c r="BQ93" s="120"/>
      <c r="BR93" s="120"/>
      <c r="BS93" s="120"/>
      <c r="BT93" s="120"/>
      <c r="BU93" s="120">
        <f>CZ93+DA93+DB93</f>
        <v>0</v>
      </c>
      <c r="BV93" s="120"/>
      <c r="BW93" s="120"/>
      <c r="BX93" s="120"/>
      <c r="BY93" s="120"/>
      <c r="BZ93" s="120"/>
      <c r="CA93" s="120"/>
      <c r="CB93" s="120"/>
      <c r="CC93" s="120"/>
      <c r="CD93" s="120">
        <f>DC93+DD93+DE93</f>
        <v>0</v>
      </c>
      <c r="CE93" s="120"/>
      <c r="CF93" s="120"/>
      <c r="CG93" s="120"/>
      <c r="CH93" s="120"/>
      <c r="CI93" s="120"/>
      <c r="CJ93" s="120"/>
      <c r="CK93" s="120"/>
      <c r="CL93" s="120"/>
      <c r="CM93" s="121" t="s">
        <v>57</v>
      </c>
      <c r="CN93" s="121"/>
      <c r="CO93" s="121"/>
      <c r="CP93" s="121"/>
      <c r="CQ93" s="121"/>
      <c r="CR93" s="121"/>
      <c r="CS93" s="121"/>
      <c r="CT93" s="121"/>
      <c r="CU93" s="128"/>
      <c r="CW93" s="74"/>
      <c r="CX93" s="69">
        <v>15389.92</v>
      </c>
      <c r="CY93" s="69"/>
      <c r="CZ93" s="77"/>
      <c r="DA93" s="77"/>
      <c r="DB93" s="77"/>
      <c r="DC93" s="78"/>
      <c r="DD93" s="78"/>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370</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371</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372</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373</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273501.34</v>
      </c>
      <c r="BM104" s="200"/>
      <c r="BN104" s="200"/>
      <c r="BO104" s="200"/>
      <c r="BP104" s="200"/>
      <c r="BQ104" s="200"/>
      <c r="BR104" s="200"/>
      <c r="BS104" s="200"/>
      <c r="BT104" s="200"/>
      <c r="BU104" s="200">
        <f>BU105+BU112+BU114+BU117</f>
        <v>0</v>
      </c>
      <c r="BV104" s="200"/>
      <c r="BW104" s="200"/>
      <c r="BX104" s="200"/>
      <c r="BY104" s="200"/>
      <c r="BZ104" s="200"/>
      <c r="CA104" s="200"/>
      <c r="CB104" s="200"/>
      <c r="CC104" s="200"/>
      <c r="CD104" s="200">
        <f>CD105+CD112+CD114+CD117</f>
        <v>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273501.34</v>
      </c>
      <c r="CY104" s="34">
        <f t="shared" si="15"/>
        <v>0</v>
      </c>
      <c r="CZ104" s="36">
        <f t="shared" si="15"/>
        <v>0</v>
      </c>
      <c r="DA104" s="36">
        <f t="shared" si="15"/>
        <v>0</v>
      </c>
      <c r="DB104" s="36">
        <f t="shared" si="15"/>
        <v>0</v>
      </c>
      <c r="DC104" s="38">
        <f t="shared" si="15"/>
        <v>0</v>
      </c>
      <c r="DD104" s="38">
        <f t="shared" si="15"/>
        <v>0</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273501.34</v>
      </c>
      <c r="BM105" s="165"/>
      <c r="BN105" s="165"/>
      <c r="BO105" s="165"/>
      <c r="BP105" s="165"/>
      <c r="BQ105" s="165"/>
      <c r="BR105" s="165"/>
      <c r="BS105" s="165"/>
      <c r="BT105" s="166"/>
      <c r="BU105" s="164">
        <f>BU108</f>
        <v>0</v>
      </c>
      <c r="BV105" s="165"/>
      <c r="BW105" s="165"/>
      <c r="BX105" s="165"/>
      <c r="BY105" s="165"/>
      <c r="BZ105" s="165"/>
      <c r="CA105" s="165"/>
      <c r="CB105" s="165"/>
      <c r="CC105" s="166"/>
      <c r="CD105" s="164">
        <f>CD108</f>
        <v>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273501.34</v>
      </c>
      <c r="CY105" s="130">
        <f t="shared" si="16"/>
        <v>0</v>
      </c>
      <c r="CZ105" s="170">
        <f t="shared" si="16"/>
        <v>0</v>
      </c>
      <c r="DA105" s="170">
        <f>DA108+DA111</f>
        <v>0</v>
      </c>
      <c r="DB105" s="170">
        <f t="shared" si="16"/>
        <v>0</v>
      </c>
      <c r="DC105" s="201">
        <f t="shared" si="16"/>
        <v>0</v>
      </c>
      <c r="DD105" s="201">
        <f>DD108+DD111</f>
        <v>0</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116060.39</v>
      </c>
      <c r="BM108" s="165"/>
      <c r="BN108" s="165"/>
      <c r="BO108" s="165"/>
      <c r="BP108" s="165"/>
      <c r="BQ108" s="165"/>
      <c r="BR108" s="165"/>
      <c r="BS108" s="165"/>
      <c r="BT108" s="166"/>
      <c r="BU108" s="164">
        <f>CZ108+DA108+DB108</f>
        <v>0</v>
      </c>
      <c r="BV108" s="165"/>
      <c r="BW108" s="165"/>
      <c r="BX108" s="165"/>
      <c r="BY108" s="165"/>
      <c r="BZ108" s="165"/>
      <c r="CA108" s="165"/>
      <c r="CB108" s="165"/>
      <c r="CC108" s="166"/>
      <c r="CD108" s="164">
        <f>DC108+DD108+DE108</f>
        <v>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116060.39</v>
      </c>
      <c r="CY108" s="130"/>
      <c r="CZ108" s="170"/>
      <c r="DA108" s="170"/>
      <c r="DB108" s="170"/>
      <c r="DC108" s="201"/>
      <c r="DD108" s="201"/>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399</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400</v>
      </c>
      <c r="AW111" s="156"/>
      <c r="AX111" s="156"/>
      <c r="AY111" s="156"/>
      <c r="AZ111" s="156" t="s">
        <v>111</v>
      </c>
      <c r="BA111" s="156"/>
      <c r="BB111" s="156"/>
      <c r="BC111" s="156"/>
      <c r="BD111" s="156"/>
      <c r="BE111" s="156"/>
      <c r="BF111" s="156" t="s">
        <v>401</v>
      </c>
      <c r="BG111" s="156"/>
      <c r="BH111" s="156"/>
      <c r="BI111" s="156"/>
      <c r="BJ111" s="156"/>
      <c r="BK111" s="156"/>
      <c r="BL111" s="120">
        <f>CW111+CX111+CY111</f>
        <v>157440.95</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157440.95</v>
      </c>
      <c r="CY111" s="34"/>
      <c r="CZ111" s="36"/>
      <c r="DA111" s="36"/>
      <c r="DB111" s="36"/>
      <c r="DC111" s="38"/>
      <c r="DD111" s="38"/>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374</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153114.28</v>
      </c>
      <c r="BM119" s="200"/>
      <c r="BN119" s="200"/>
      <c r="BO119" s="200"/>
      <c r="BP119" s="200"/>
      <c r="BQ119" s="200"/>
      <c r="BR119" s="200"/>
      <c r="BS119" s="200"/>
      <c r="BT119" s="200"/>
      <c r="BU119" s="200">
        <f>BU120+BU122+BU124+BU125</f>
        <v>0</v>
      </c>
      <c r="BV119" s="200"/>
      <c r="BW119" s="200"/>
      <c r="BX119" s="200"/>
      <c r="BY119" s="200"/>
      <c r="BZ119" s="200"/>
      <c r="CA119" s="200"/>
      <c r="CB119" s="200"/>
      <c r="CC119" s="200"/>
      <c r="CD119" s="200">
        <f>CD120+CD122+CD124+CD125</f>
        <v>0</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153114.28</v>
      </c>
      <c r="CX119" s="73">
        <f>CX120+CX122+CX124+CX125</f>
        <v>0</v>
      </c>
      <c r="CY119" s="73">
        <f>CY120+CY122+CY124+CY125</f>
        <v>0</v>
      </c>
      <c r="CZ119" s="36">
        <f aca="true" t="shared" si="17" ref="CZ119:DE119">CZ120+CZ122+CZ124</f>
        <v>0</v>
      </c>
      <c r="DA119" s="36">
        <f t="shared" si="17"/>
        <v>0</v>
      </c>
      <c r="DB119" s="36">
        <f t="shared" si="17"/>
        <v>0</v>
      </c>
      <c r="DC119" s="38">
        <f t="shared" si="17"/>
        <v>0</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110834</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84" t="s">
        <v>57</v>
      </c>
      <c r="CN120" s="185"/>
      <c r="CO120" s="185"/>
      <c r="CP120" s="185"/>
      <c r="CQ120" s="185"/>
      <c r="CR120" s="185"/>
      <c r="CS120" s="185"/>
      <c r="CT120" s="185"/>
      <c r="CU120" s="186"/>
      <c r="CW120" s="137">
        <v>110834</v>
      </c>
      <c r="CX120" s="137"/>
      <c r="CY120" s="137"/>
      <c r="CZ120" s="171"/>
      <c r="DA120" s="171"/>
      <c r="DB120" s="171"/>
      <c r="DC120" s="202"/>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6060</v>
      </c>
      <c r="BM122" s="179"/>
      <c r="BN122" s="179"/>
      <c r="BO122" s="179"/>
      <c r="BP122" s="179"/>
      <c r="BQ122" s="179"/>
      <c r="BR122" s="179"/>
      <c r="BS122" s="179"/>
      <c r="BT122" s="180"/>
      <c r="BU122" s="178">
        <f>CZ122+DB122+DA122</f>
        <v>0</v>
      </c>
      <c r="BV122" s="179"/>
      <c r="BW122" s="179"/>
      <c r="BX122" s="179"/>
      <c r="BY122" s="179"/>
      <c r="BZ122" s="179"/>
      <c r="CA122" s="179"/>
      <c r="CB122" s="179"/>
      <c r="CC122" s="180"/>
      <c r="CD122" s="178">
        <f>DC122+DD122+DE122</f>
        <v>0</v>
      </c>
      <c r="CE122" s="179"/>
      <c r="CF122" s="179"/>
      <c r="CG122" s="179"/>
      <c r="CH122" s="179"/>
      <c r="CI122" s="179"/>
      <c r="CJ122" s="179"/>
      <c r="CK122" s="179"/>
      <c r="CL122" s="180"/>
      <c r="CM122" s="184" t="s">
        <v>57</v>
      </c>
      <c r="CN122" s="185"/>
      <c r="CO122" s="185"/>
      <c r="CP122" s="185"/>
      <c r="CQ122" s="185"/>
      <c r="CR122" s="185"/>
      <c r="CS122" s="185"/>
      <c r="CT122" s="185"/>
      <c r="CU122" s="186"/>
      <c r="CW122" s="137">
        <v>6060</v>
      </c>
      <c r="CX122" s="137"/>
      <c r="CY122" s="137"/>
      <c r="CZ122" s="171"/>
      <c r="DA122" s="171"/>
      <c r="DB122" s="171"/>
      <c r="DC122" s="202"/>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0</v>
      </c>
      <c r="BV124" s="158"/>
      <c r="BW124" s="158"/>
      <c r="BX124" s="158"/>
      <c r="BY124" s="158"/>
      <c r="BZ124" s="158"/>
      <c r="CA124" s="158"/>
      <c r="CB124" s="158"/>
      <c r="CC124" s="158"/>
      <c r="CD124" s="158">
        <f>DC124+DD124+DE124</f>
        <v>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c r="DA124" s="86"/>
      <c r="DB124" s="86"/>
      <c r="DC124" s="87"/>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397</v>
      </c>
      <c r="AW125" s="152"/>
      <c r="AX125" s="152"/>
      <c r="AY125" s="152"/>
      <c r="AZ125" s="152" t="s">
        <v>127</v>
      </c>
      <c r="BA125" s="152"/>
      <c r="BB125" s="152"/>
      <c r="BC125" s="152"/>
      <c r="BD125" s="152"/>
      <c r="BE125" s="152"/>
      <c r="BF125" s="152" t="s">
        <v>436</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409</v>
      </c>
      <c r="AW126" s="152"/>
      <c r="AX126" s="152"/>
      <c r="AY126" s="152"/>
      <c r="AZ126" s="152" t="s">
        <v>127</v>
      </c>
      <c r="BA126" s="152"/>
      <c r="BB126" s="152"/>
      <c r="BC126" s="152"/>
      <c r="BD126" s="152"/>
      <c r="BE126" s="152"/>
      <c r="BF126" s="152" t="s">
        <v>408</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376</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375</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377</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378</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379</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380</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381</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382</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383</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384</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385</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386</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20918808.82</v>
      </c>
      <c r="BM138" s="200"/>
      <c r="BN138" s="200"/>
      <c r="BO138" s="200"/>
      <c r="BP138" s="200"/>
      <c r="BQ138" s="200"/>
      <c r="BR138" s="200"/>
      <c r="BS138" s="200"/>
      <c r="BT138" s="200"/>
      <c r="BU138" s="200">
        <f>BU139+BU141+BU143+BU145</f>
        <v>0</v>
      </c>
      <c r="BV138" s="200"/>
      <c r="BW138" s="200"/>
      <c r="BX138" s="200"/>
      <c r="BY138" s="200"/>
      <c r="BZ138" s="200"/>
      <c r="CA138" s="200"/>
      <c r="CB138" s="200"/>
      <c r="CC138" s="200"/>
      <c r="CD138" s="200">
        <f>CD139+CD141+CD143+CD145</f>
        <v>0</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10773384.54</v>
      </c>
      <c r="CX138" s="100">
        <f>CX139+CX141+CX143+CX145</f>
        <v>6064994.28</v>
      </c>
      <c r="CY138" s="100">
        <f>CY139+CY141+CY143+CY145</f>
        <v>4080430</v>
      </c>
      <c r="CZ138" s="36">
        <f>CZ139+CZ141+CZ143+CZ145</f>
        <v>0</v>
      </c>
      <c r="DA138" s="58">
        <f>DA139+DA141+DA143</f>
        <v>0</v>
      </c>
      <c r="DB138" s="58">
        <f>DB139+DB141+DB143</f>
        <v>0</v>
      </c>
      <c r="DC138" s="38">
        <f>DC139+DC141+DC143+DC145</f>
        <v>0</v>
      </c>
      <c r="DD138" s="59">
        <f>DD139+DD141+DD143</f>
        <v>0</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410</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412</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19074803.82</v>
      </c>
      <c r="BM143" s="165"/>
      <c r="BN143" s="165"/>
      <c r="BO143" s="165"/>
      <c r="BP143" s="165"/>
      <c r="BQ143" s="165"/>
      <c r="BR143" s="165"/>
      <c r="BS143" s="165"/>
      <c r="BT143" s="166"/>
      <c r="BU143" s="164">
        <f>CZ143+DB143+DA143</f>
        <v>0</v>
      </c>
      <c r="BV143" s="165"/>
      <c r="BW143" s="165"/>
      <c r="BX143" s="165"/>
      <c r="BY143" s="165"/>
      <c r="BZ143" s="165"/>
      <c r="CA143" s="165"/>
      <c r="CB143" s="165"/>
      <c r="CC143" s="166"/>
      <c r="CD143" s="164">
        <f>DC143+DD143+DE143</f>
        <v>0</v>
      </c>
      <c r="CE143" s="165"/>
      <c r="CF143" s="165"/>
      <c r="CG143" s="165"/>
      <c r="CH143" s="165"/>
      <c r="CI143" s="165"/>
      <c r="CJ143" s="165"/>
      <c r="CK143" s="165"/>
      <c r="CL143" s="166"/>
      <c r="CM143" s="120"/>
      <c r="CN143" s="120"/>
      <c r="CO143" s="120"/>
      <c r="CP143" s="120"/>
      <c r="CQ143" s="120"/>
      <c r="CR143" s="120"/>
      <c r="CS143" s="120"/>
      <c r="CT143" s="120"/>
      <c r="CU143" s="120"/>
      <c r="CW143" s="100">
        <v>8929379.54</v>
      </c>
      <c r="CX143" s="100">
        <v>6064994.28</v>
      </c>
      <c r="CY143" s="100">
        <v>4080430</v>
      </c>
      <c r="CZ143" s="99"/>
      <c r="DA143" s="99"/>
      <c r="DB143" s="99"/>
      <c r="DC143" s="98"/>
      <c r="DD143" s="98"/>
      <c r="DE143" s="98"/>
    </row>
    <row r="144" spans="1:109" ht="27" customHeight="1">
      <c r="A144" s="351" t="s">
        <v>413</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414</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404</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411</v>
      </c>
      <c r="AW145" s="123"/>
      <c r="AX145" s="123"/>
      <c r="AY145" s="124"/>
      <c r="AZ145" s="122" t="s">
        <v>405</v>
      </c>
      <c r="BA145" s="123"/>
      <c r="BB145" s="123"/>
      <c r="BC145" s="123"/>
      <c r="BD145" s="123"/>
      <c r="BE145" s="124"/>
      <c r="BF145" s="122"/>
      <c r="BG145" s="123"/>
      <c r="BH145" s="123"/>
      <c r="BI145" s="123"/>
      <c r="BJ145" s="123"/>
      <c r="BK145" s="124"/>
      <c r="BL145" s="164">
        <f>CW145+CX145+CY145</f>
        <v>1844005</v>
      </c>
      <c r="BM145" s="165"/>
      <c r="BN145" s="165"/>
      <c r="BO145" s="165"/>
      <c r="BP145" s="165"/>
      <c r="BQ145" s="165"/>
      <c r="BR145" s="165"/>
      <c r="BS145" s="165"/>
      <c r="BT145" s="166"/>
      <c r="BU145" s="164">
        <f>CZ145+DA145+DB145</f>
        <v>0</v>
      </c>
      <c r="BV145" s="165"/>
      <c r="BW145" s="165"/>
      <c r="BX145" s="165"/>
      <c r="BY145" s="165"/>
      <c r="BZ145" s="165"/>
      <c r="CA145" s="165"/>
      <c r="CB145" s="165"/>
      <c r="CC145" s="166"/>
      <c r="CD145" s="164">
        <f>DC145+DD145+DE145</f>
        <v>0</v>
      </c>
      <c r="CE145" s="165"/>
      <c r="CF145" s="165"/>
      <c r="CG145" s="165"/>
      <c r="CH145" s="165"/>
      <c r="CI145" s="165"/>
      <c r="CJ145" s="165"/>
      <c r="CK145" s="165"/>
      <c r="CL145" s="166"/>
      <c r="CM145" s="369"/>
      <c r="CN145" s="370"/>
      <c r="CO145" s="370"/>
      <c r="CP145" s="370"/>
      <c r="CQ145" s="370"/>
      <c r="CR145" s="370"/>
      <c r="CS145" s="370"/>
      <c r="CT145" s="370"/>
      <c r="CU145" s="371"/>
      <c r="CW145" s="100">
        <v>1844005</v>
      </c>
      <c r="CX145" s="100"/>
      <c r="CY145" s="100"/>
      <c r="CZ145" s="99"/>
      <c r="DA145" s="99"/>
      <c r="DB145" s="99"/>
      <c r="DC145" s="98"/>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415</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416</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417</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1747269.71</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1747269.710000001</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7" activePane="bottomRight" state="frozen"/>
      <selection pane="topLeft" activeCell="A4" sqref="A4"/>
      <selection pane="topRight" activeCell="BQ4" sqref="BQ4"/>
      <selection pane="bottomLeft" activeCell="A10" sqref="A10"/>
      <selection pane="bottomRight" activeCell="AL98" sqref="AL9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387</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406</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432</v>
      </c>
      <c r="BR4" s="459" t="s">
        <v>302</v>
      </c>
      <c r="BS4" s="460"/>
      <c r="BT4" s="460"/>
      <c r="BU4" s="460"/>
      <c r="BV4" s="460"/>
      <c r="BW4" s="460"/>
      <c r="BX4" s="460"/>
      <c r="BY4" s="461"/>
      <c r="BZ4" s="459" t="s">
        <v>403</v>
      </c>
      <c r="CA4" s="460"/>
      <c r="CB4" s="460"/>
      <c r="CC4" s="460"/>
      <c r="CD4" s="460"/>
      <c r="CE4" s="460"/>
      <c r="CF4" s="460"/>
      <c r="CG4" s="461"/>
      <c r="CH4" s="459" t="s">
        <v>425</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20918808.82</v>
      </c>
      <c r="BS9" s="472"/>
      <c r="BT9" s="472"/>
      <c r="BU9" s="472"/>
      <c r="BV9" s="472"/>
      <c r="BW9" s="472"/>
      <c r="BX9" s="472"/>
      <c r="BY9" s="472"/>
      <c r="BZ9" s="472">
        <f>BZ10+BZ19+BZ22+BZ28</f>
        <v>0</v>
      </c>
      <c r="CA9" s="472"/>
      <c r="CB9" s="472"/>
      <c r="CC9" s="472"/>
      <c r="CD9" s="472"/>
      <c r="CE9" s="472"/>
      <c r="CF9" s="472"/>
      <c r="CG9" s="472"/>
      <c r="CH9" s="472">
        <f>CH10+CH19+CH22+CH28</f>
        <v>0</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388</v>
      </c>
      <c r="C24" s="123"/>
      <c r="D24" s="123"/>
      <c r="E24" s="124"/>
      <c r="F24" s="449" t="s">
        <v>389</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390</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391</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433</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392</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393</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20873563.07</v>
      </c>
      <c r="BS28" s="404"/>
      <c r="BT28" s="404"/>
      <c r="BU28" s="404"/>
      <c r="BV28" s="404"/>
      <c r="BW28" s="404"/>
      <c r="BX28" s="404"/>
      <c r="BY28" s="414"/>
      <c r="BZ28" s="403">
        <f>BZ31+BZ37+BZ43+BZ46+BZ50</f>
        <v>0</v>
      </c>
      <c r="CA28" s="404"/>
      <c r="CB28" s="404"/>
      <c r="CC28" s="404"/>
      <c r="CD28" s="404"/>
      <c r="CE28" s="404"/>
      <c r="CF28" s="404"/>
      <c r="CG28" s="414"/>
      <c r="CH28" s="403">
        <f>CH31+CH37+CH43+CH46+CH50</f>
        <v>0</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10728138.79</v>
      </c>
      <c r="BS31" s="425"/>
      <c r="BT31" s="425"/>
      <c r="BU31" s="425"/>
      <c r="BV31" s="425"/>
      <c r="BW31" s="425"/>
      <c r="BX31" s="425"/>
      <c r="BY31" s="426"/>
      <c r="BZ31" s="424">
        <f>BZ34+BZ36</f>
        <v>0</v>
      </c>
      <c r="CA31" s="425"/>
      <c r="CB31" s="425"/>
      <c r="CC31" s="425"/>
      <c r="CD31" s="425"/>
      <c r="CE31" s="425"/>
      <c r="CF31" s="425"/>
      <c r="CG31" s="426"/>
      <c r="CH31" s="424">
        <f>CH34+CH36</f>
        <v>0</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10728138.79</v>
      </c>
      <c r="BS36" s="400"/>
      <c r="BT36" s="400"/>
      <c r="BU36" s="400"/>
      <c r="BV36" s="400"/>
      <c r="BW36" s="400"/>
      <c r="BX36" s="400"/>
      <c r="BY36" s="400"/>
      <c r="BZ36" s="400">
        <f>'Листы1-5'!CZ138</f>
        <v>0</v>
      </c>
      <c r="CA36" s="400"/>
      <c r="CB36" s="400"/>
      <c r="CC36" s="400"/>
      <c r="CD36" s="400"/>
      <c r="CE36" s="400"/>
      <c r="CF36" s="400"/>
      <c r="CG36" s="400"/>
      <c r="CH36" s="400">
        <f>'Листы1-5'!DC138</f>
        <v>0</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6064994.28</v>
      </c>
      <c r="BS37" s="425"/>
      <c r="BT37" s="425"/>
      <c r="BU37" s="425"/>
      <c r="BV37" s="425"/>
      <c r="BW37" s="425"/>
      <c r="BX37" s="425"/>
      <c r="BY37" s="426"/>
      <c r="BZ37" s="424">
        <f>BZ39+BZ42</f>
        <v>0</v>
      </c>
      <c r="CA37" s="425"/>
      <c r="CB37" s="425"/>
      <c r="CC37" s="425"/>
      <c r="CD37" s="425"/>
      <c r="CE37" s="425"/>
      <c r="CF37" s="425"/>
      <c r="CG37" s="426"/>
      <c r="CH37" s="424">
        <f>CH39+CH42</f>
        <v>0</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394</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6064994.28</v>
      </c>
      <c r="BS42" s="400"/>
      <c r="BT42" s="400"/>
      <c r="BU42" s="400"/>
      <c r="BV42" s="400"/>
      <c r="BW42" s="400"/>
      <c r="BX42" s="400"/>
      <c r="BY42" s="400"/>
      <c r="BZ42" s="400">
        <f>('Листы1-5'!DA138)-BZ39</f>
        <v>0</v>
      </c>
      <c r="CA42" s="400"/>
      <c r="CB42" s="400"/>
      <c r="CC42" s="400"/>
      <c r="CD42" s="400"/>
      <c r="CE42" s="400"/>
      <c r="CF42" s="400"/>
      <c r="CG42" s="400"/>
      <c r="CH42" s="400">
        <f>('Листы1-5'!DD138)-CH39</f>
        <v>0</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396</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434</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4080430</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395</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435</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4080430</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407</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426</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20873563.07</v>
      </c>
      <c r="BS62" s="404"/>
      <c r="BT62" s="404"/>
      <c r="BU62" s="404"/>
      <c r="BV62" s="404"/>
      <c r="BW62" s="404"/>
      <c r="BX62" s="404"/>
      <c r="BY62" s="414"/>
      <c r="BZ62" s="403">
        <f>BZ66</f>
        <v>0</v>
      </c>
      <c r="CA62" s="404"/>
      <c r="CB62" s="404"/>
      <c r="CC62" s="404"/>
      <c r="CD62" s="404"/>
      <c r="CE62" s="404"/>
      <c r="CF62" s="404"/>
      <c r="CG62" s="414"/>
      <c r="CH62" s="403">
        <f>CH67</f>
        <v>0</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20873563.07</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407</v>
      </c>
      <c r="BK66" s="162"/>
      <c r="BL66" s="162"/>
      <c r="BM66" s="162"/>
      <c r="BN66" s="162"/>
      <c r="BO66" s="163"/>
      <c r="BP66" s="52"/>
      <c r="BQ66" s="52"/>
      <c r="BR66" s="406"/>
      <c r="BS66" s="407"/>
      <c r="BT66" s="407"/>
      <c r="BU66" s="407"/>
      <c r="BV66" s="407"/>
      <c r="BW66" s="407"/>
      <c r="BX66" s="407"/>
      <c r="BY66" s="415"/>
      <c r="BZ66" s="406">
        <f>BZ36+BZ42</f>
        <v>0</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426</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0</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427</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422</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429</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431</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428</v>
      </c>
      <c r="K78" s="266"/>
      <c r="L78" s="266"/>
      <c r="M78" s="266"/>
      <c r="N78" s="266"/>
      <c r="O78" s="266"/>
      <c r="P78" s="266"/>
      <c r="Q78" s="266"/>
      <c r="R78" s="266"/>
      <c r="S78" s="266"/>
      <c r="T78" s="266"/>
      <c r="U78" s="266"/>
      <c r="V78" s="266"/>
      <c r="W78" s="266"/>
      <c r="X78" s="266"/>
      <c r="Y78" s="266"/>
      <c r="Z78" s="266"/>
      <c r="AA78" s="266"/>
      <c r="AB78" s="266"/>
      <c r="AC78" s="266"/>
      <c r="AD78" s="266"/>
      <c r="AF78" s="266" t="s">
        <v>423</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440</v>
      </c>
      <c r="D81" s="162"/>
      <c r="E81" s="162"/>
      <c r="F81" s="4" t="s">
        <v>6</v>
      </c>
      <c r="H81" s="162" t="s">
        <v>439</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437</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438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440</v>
      </c>
      <c r="D88" s="162"/>
      <c r="E88" s="162"/>
      <c r="F88" s="6" t="s">
        <v>6</v>
      </c>
      <c r="G88" s="6"/>
      <c r="H88" s="162" t="s">
        <v>439</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2023-01-09T06:37:11Z</dcterms:modified>
  <cp:category/>
  <cp:version/>
  <cp:contentType/>
  <cp:contentStatus/>
</cp:coreProperties>
</file>